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80" activeTab="0"/>
  </bookViews>
  <sheets>
    <sheet name="申込書" sheetId="1" r:id="rId1"/>
  </sheets>
  <definedNames>
    <definedName name="_xlnm.Print_Area" localSheetId="0">'申込書'!$A$1:$Q$43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<sst xmlns="http://schemas.openxmlformats.org/spreadsheetml/2006/main" count="53" uniqueCount="49">
  <si>
    <t>固定電話</t>
  </si>
  <si>
    <t>携帯電話</t>
  </si>
  <si>
    <t>提出日</t>
  </si>
  <si>
    <t>年</t>
  </si>
  <si>
    <t>月</t>
  </si>
  <si>
    <t>足りないときは行を挿入してしてください</t>
  </si>
  <si>
    <t>春日井市卓球連盟</t>
  </si>
  <si>
    <t>日</t>
  </si>
  <si>
    <t>電話番号</t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</si>
  <si>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生年月日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</si>
  <si>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団　体　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</si>
  <si>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チーム構成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</si>
  <si>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代表者名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</si>
  <si>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代表者住所</t>
    </r>
  </si>
  <si>
    <t>E-mail</t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</si>
  <si>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</si>
  <si>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</si>
  <si>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性別</t>
    </r>
  </si>
  <si>
    <t>行が足りないときは行を追加して下さい。</t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</si>
  <si>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　かな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</si>
  <si>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　かな</t>
    </r>
  </si>
  <si>
    <t>学年</t>
  </si>
  <si>
    <t>団体</t>
  </si>
  <si>
    <t>５名まで</t>
  </si>
  <si>
    <t>個人</t>
  </si>
  <si>
    <t>1名</t>
  </si>
  <si>
    <t>一般・大学</t>
  </si>
  <si>
    <t>高校</t>
  </si>
  <si>
    <t>小・中学</t>
  </si>
  <si>
    <t>加盟会費(円)</t>
  </si>
  <si>
    <t>〒</t>
  </si>
  <si>
    <t>加盟費</t>
  </si>
  <si>
    <t>加盟人数</t>
  </si>
  <si>
    <t>入金方法</t>
  </si>
  <si>
    <t>個人</t>
  </si>
  <si>
    <t>団体</t>
  </si>
  <si>
    <t>円</t>
  </si>
  <si>
    <t>名</t>
  </si>
  <si>
    <t>※一般・大学のチームに高校生が加入、あるいはその逆の場合は加盟費は自動計算されません。正しい金額を入力して下さい。</t>
  </si>
  <si>
    <t>５名を越す　１名毎</t>
  </si>
  <si>
    <t>※小中学生は加盟登録の必要はありません</t>
  </si>
  <si>
    <t>住所が春日井市以外の場合は勤務先名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</si>
  <si>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居住地　あるいは　</t>
    </r>
  </si>
  <si>
    <t>勤務先住所</t>
  </si>
  <si>
    <t>西暦・和暦でも入力可          (表示は和暦)</t>
  </si>
  <si>
    <t>加盟申請書</t>
  </si>
  <si>
    <t>2021年度</t>
  </si>
  <si>
    <r>
      <t>年齢</t>
    </r>
    <r>
      <rPr>
        <sz val="9"/>
        <rFont val="Meiryo UI"/>
        <family val="3"/>
      </rPr>
      <t>(自動計算)</t>
    </r>
    <r>
      <rPr>
        <sz val="8"/>
        <color indexed="10"/>
        <rFont val="Meiryo UI"/>
        <family val="3"/>
      </rPr>
      <t xml:space="preserve">基準 </t>
    </r>
    <r>
      <rPr>
        <sz val="7"/>
        <rFont val="Meiryo UI"/>
        <family val="3"/>
      </rPr>
      <t>2022年4月1日</t>
    </r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</si>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</sst>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ggge&quot;年&quot;"/>
    <numFmt numFmtId="184" formatCode="mmm\-yyyy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6"/>
      <name val="Meiryo UI"/>
      <family val="3"/>
    </font>
    <font>
      <sz val="18"/>
      <name val="Meiryo UI"/>
      <family val="3"/>
    </font>
    <font>
      <sz val="11"/>
      <color indexed="8"/>
      <name val="Meiryo UI"/>
      <family val="3"/>
    </font>
    <font>
      <sz val="14"/>
      <name val="Meiryo UI"/>
      <family val="3"/>
    </font>
    <font>
      <b/>
      <sz val="12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7"/>
      <name val="Meiryo UI"/>
      <family val="3"/>
    </font>
    <font>
      <sz val="8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9"/>
      <color indexed="8"/>
      <name val="Meiryo UI"/>
      <family val="3"/>
    </font>
    <font>
      <b/>
      <sz val="16"/>
      <color indexed="10"/>
      <name val="Meiryo UI"/>
      <family val="3"/>
    </font>
    <font>
      <u val="single"/>
      <sz val="12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2"/>
      <name val="メイリオ"/>
      <family val="3"/>
    </font>
    <font>
      <b/>
      <sz val="12"/>
      <color indexed="10"/>
      <name val="Meiryo UI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2"/>
      <color indexed="30"/>
      <name val="Meiryo UI"/>
      <family val="3"/>
    </font>
    <font>
      <sz val="12"/>
      <color indexed="5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2"/>
      <color theme="1"/>
      <name val="Meiryo UI"/>
      <family val="3"/>
    </font>
    <font>
      <b/>
      <sz val="16"/>
      <color rgb="FFFF0000"/>
      <name val="Meiryo UI"/>
      <family val="3"/>
    </font>
    <font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2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70" fillId="0" borderId="0" xfId="0" applyFont="1" applyAlignment="1">
      <alignment horizontal="justify" readingOrder="1"/>
    </xf>
    <xf numFmtId="14" fontId="6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1" fillId="0" borderId="0" xfId="43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5" fillId="0" borderId="11" xfId="43" applyFont="1" applyBorder="1" applyAlignment="1" applyProtection="1">
      <alignment horizontal="center" vertical="center" wrapText="1"/>
      <protection locked="0"/>
    </xf>
    <xf numFmtId="0" fontId="75" fillId="0" borderId="18" xfId="43" applyFont="1" applyBorder="1" applyAlignment="1" applyProtection="1">
      <alignment horizontal="center" vertical="center" wrapText="1"/>
      <protection locked="0"/>
    </xf>
    <xf numFmtId="0" fontId="75" fillId="0" borderId="13" xfId="43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5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104775</xdr:colOff>
      <xdr:row>17</xdr:row>
      <xdr:rowOff>28575</xdr:rowOff>
    </xdr:from>
    <xdr:ext cx="5610225" cy="1724025"/>
    <xdr:sp>
      <xdr:nvSpPr>
        <xdr:cNvPr id="1" name="Text Box 22"/>
        <xdr:cNvSpPr txBox="1">
          <a:spLocks noChangeArrowheads="1"/>
        </xdr:cNvSpPr>
      </xdr:nvSpPr>
      <xdr:spPr>
        <a:xfrm>
          <a:off x="12287250" y="5534025"/>
          <a:ext cx="5610225" cy="1724025"/>
        </a:xfrm>
        <a:prstGeom prst="rect">
          <a:avLst/>
        </a:prstGeom>
        <a:solidFill>
          <a:srgbClr val="FFF2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マクロを有効にする方法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左上に表示されている「セキュリティーの警告」で「オプション」をクリック。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「このコンテンツを有効にする」を選択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OK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」をクリック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*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がついた項目は必須項目です。必ず入力してください。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年齢は生年月日を入力すると自動的に入力されます。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パスワードは別メールで送付して下さい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</a:p>
      </xdr:txBody>
    </xdr:sp>
    <xdr:clientData fPrintsWithSheet="0"/>
  </xdr:oneCellAnchor>
  <xdr:oneCellAnchor>
    <xdr:from>
      <xdr:col>17</xdr:col>
      <xdr:colOff>38100</xdr:colOff>
      <xdr:row>0</xdr:row>
      <xdr:rowOff>123825</xdr:rowOff>
    </xdr:from>
    <xdr:ext cx="5648325" cy="4067175"/>
    <xdr:sp>
      <xdr:nvSpPr>
        <xdr:cNvPr id="2" name="Text Box 22"/>
        <xdr:cNvSpPr txBox="1">
          <a:spLocks noChangeArrowheads="1"/>
        </xdr:cNvSpPr>
      </xdr:nvSpPr>
      <xdr:spPr>
        <a:xfrm>
          <a:off x="12220575" y="123825"/>
          <a:ext cx="5648325" cy="4067175"/>
        </a:xfrm>
        <a:prstGeom prst="rect">
          <a:avLst/>
        </a:prstGeom>
        <a:gradFill rotWithShape="1">
          <a:gsLst>
            <a:gs pos="0">
              <a:srgbClr val="FFF2CC"/>
            </a:gs>
            <a:gs pos="0">
              <a:srgbClr val="FFF2CC"/>
            </a:gs>
            <a:gs pos="0">
              <a:srgbClr val="B5D2EC"/>
            </a:gs>
            <a:gs pos="1521">
              <a:srgbClr val="FFF2CC"/>
            </a:gs>
            <a:gs pos="100000">
              <a:srgbClr val="FFC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「ゆうちょ口座」、郵便局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窓口・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にて払込取扱票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で現金を振込む場合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【振替口座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No.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00800-6-137332 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【加入者名】春日井市卓球連盟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　　　　　　　　　　記号　　　　番号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・払込取り扱票の通信欄には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大会名、団体名、加盟人数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を書いて下さい。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・「ゆうちょ口座」を所有している場合は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振込名義人を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ゆうちょ以外の金融機関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銀行など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から振り込む場合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【振込先】　ゆうちょ銀行　　　　　　　【金融機関コード】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9900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【店名】〇八九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ゼロハチキュウ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店　【店番】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089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【預金種目】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当座　　　　　　　　　　【口座番号】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0137332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17</xdr:col>
      <xdr:colOff>95250</xdr:colOff>
      <xdr:row>14</xdr:row>
      <xdr:rowOff>0</xdr:rowOff>
    </xdr:from>
    <xdr:ext cx="5657850" cy="638175"/>
    <xdr:sp>
      <xdr:nvSpPr>
        <xdr:cNvPr id="3" name="Text Box 22"/>
        <xdr:cNvSpPr txBox="1">
          <a:spLocks noChangeArrowheads="1"/>
        </xdr:cNvSpPr>
      </xdr:nvSpPr>
      <xdr:spPr>
        <a:xfrm>
          <a:off x="12277725" y="4476750"/>
          <a:ext cx="5657850" cy="638175"/>
        </a:xfrm>
        <a:prstGeom prst="rect">
          <a:avLst/>
        </a:prstGeom>
        <a:solidFill>
          <a:srgbClr val="FFF2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17</xdr:col>
      <xdr:colOff>123825</xdr:colOff>
      <xdr:row>25</xdr:row>
      <xdr:rowOff>95250</xdr:rowOff>
    </xdr:from>
    <xdr:ext cx="5629275" cy="1295400"/>
    <xdr:sp>
      <xdr:nvSpPr>
        <xdr:cNvPr id="4" name="Text Box 22"/>
        <xdr:cNvSpPr txBox="1">
          <a:spLocks noChangeArrowheads="1"/>
        </xdr:cNvSpPr>
      </xdr:nvSpPr>
      <xdr:spPr>
        <a:xfrm>
          <a:off x="12306300" y="8343900"/>
          <a:ext cx="5629275" cy="129540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例えば男子・女子の種目を１つのファイル（ブック）にまとめず、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加盟申込書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団体名）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男子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加盟申込書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団体名）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FF6600"/>
              </a:solidFill>
              <a:latin typeface="Meiryo UI"/>
              <a:ea typeface="Meiryo UI"/>
              <a:cs typeface="Meiryo UI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のように２つに分けてください。</a:t>
          </a:r>
        </a:p>
      </xdr:txBody>
    </xdr:sp>
    <xdr:clientData fPrintsWithSheet="0"/>
  </xdr:oneCellAnchor>
  <xdr:twoCellAnchor>
    <xdr:from>
      <xdr:col>18</xdr:col>
      <xdr:colOff>523875</xdr:colOff>
      <xdr:row>2</xdr:row>
      <xdr:rowOff>152400</xdr:rowOff>
    </xdr:from>
    <xdr:to>
      <xdr:col>19</xdr:col>
      <xdr:colOff>447675</xdr:colOff>
      <xdr:row>2</xdr:row>
      <xdr:rowOff>228600</xdr:rowOff>
    </xdr:to>
    <xdr:sp>
      <xdr:nvSpPr>
        <xdr:cNvPr id="5" name="AutoShape 863"/>
        <xdr:cNvSpPr>
          <a:spLocks/>
        </xdr:cNvSpPr>
      </xdr:nvSpPr>
      <xdr:spPr>
        <a:xfrm rot="16200000">
          <a:off x="13801725" y="704850"/>
          <a:ext cx="609600" cy="76200"/>
        </a:xfrm>
        <a:prstGeom prst="leftBrace">
          <a:avLst>
            <a:gd name="adj1" fmla="val -42606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2</xdr:row>
      <xdr:rowOff>142875</xdr:rowOff>
    </xdr:from>
    <xdr:to>
      <xdr:col>20</xdr:col>
      <xdr:colOff>428625</xdr:colOff>
      <xdr:row>2</xdr:row>
      <xdr:rowOff>228600</xdr:rowOff>
    </xdr:to>
    <xdr:sp>
      <xdr:nvSpPr>
        <xdr:cNvPr id="6" name="AutoShape 863"/>
        <xdr:cNvSpPr>
          <a:spLocks/>
        </xdr:cNvSpPr>
      </xdr:nvSpPr>
      <xdr:spPr>
        <a:xfrm rot="16200000">
          <a:off x="14506575" y="695325"/>
          <a:ext cx="571500" cy="85725"/>
        </a:xfrm>
        <a:prstGeom prst="leftBrace">
          <a:avLst>
            <a:gd name="adj1" fmla="val -41185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1428750</xdr:colOff>
      <xdr:row>5</xdr:row>
      <xdr:rowOff>285750</xdr:rowOff>
    </xdr:from>
    <xdr:to>
      <xdr:col>15</xdr:col>
      <xdr:colOff>190500</xdr:colOff>
      <xdr:row>7</xdr:row>
      <xdr:rowOff>38100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324100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5</xdr:row>
      <xdr:rowOff>314325</xdr:rowOff>
    </xdr:from>
    <xdr:to>
      <xdr:col>12</xdr:col>
      <xdr:colOff>1524000</xdr:colOff>
      <xdr:row>7</xdr:row>
      <xdr:rowOff>28575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352675"/>
          <a:ext cx="1533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104775</xdr:colOff>
      <xdr:row>27</xdr:row>
      <xdr:rowOff>0</xdr:rowOff>
    </xdr:from>
    <xdr:ext cx="5610225" cy="1771650"/>
    <xdr:sp>
      <xdr:nvSpPr>
        <xdr:cNvPr id="9" name="Text Box 22"/>
        <xdr:cNvSpPr txBox="1">
          <a:spLocks noChangeArrowheads="1"/>
        </xdr:cNvSpPr>
      </xdr:nvSpPr>
      <xdr:spPr>
        <a:xfrm>
          <a:off x="12287250" y="8934450"/>
          <a:ext cx="5610225" cy="1771650"/>
        </a:xfrm>
        <a:prstGeom prst="rect">
          <a:avLst/>
        </a:prstGeom>
        <a:solidFill>
          <a:srgbClr val="FFF2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マクロを有効にする方法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左上に表示されている「セキュリティーの警告」で「オプション」をクリック。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「このコンテンツを有効にする」を選択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OK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」をクリック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*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がついた項目は必須項目です。必ず入力してください。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年齢は生年月日を入力すると自動的に入力されます。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パスワードは別メールで送付して下さい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</a:p>
      </xdr:txBody>
    </xdr:sp>
    <xdr:clientData fPrintsWithSheet="0"/>
  </xdr:oneCellAnchor>
  <xdr:oneCellAnchor>
    <xdr:from>
      <xdr:col>17</xdr:col>
      <xdr:colOff>95250</xdr:colOff>
      <xdr:row>27</xdr:row>
      <xdr:rowOff>0</xdr:rowOff>
    </xdr:from>
    <xdr:ext cx="5657850" cy="657225"/>
    <xdr:sp>
      <xdr:nvSpPr>
        <xdr:cNvPr id="10" name="Text Box 22"/>
        <xdr:cNvSpPr txBox="1">
          <a:spLocks noChangeArrowheads="1"/>
        </xdr:cNvSpPr>
      </xdr:nvSpPr>
      <xdr:spPr>
        <a:xfrm>
          <a:off x="12277725" y="8934450"/>
          <a:ext cx="5657850" cy="657225"/>
        </a:xfrm>
        <a:prstGeom prst="rect">
          <a:avLst/>
        </a:prstGeom>
        <a:solidFill>
          <a:srgbClr val="FFF2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17</xdr:col>
      <xdr:colOff>123825</xdr:colOff>
      <xdr:row>27</xdr:row>
      <xdr:rowOff>0</xdr:rowOff>
    </xdr:from>
    <xdr:ext cx="5629275" cy="1304925"/>
    <xdr:sp>
      <xdr:nvSpPr>
        <xdr:cNvPr id="11" name="Text Box 22"/>
        <xdr:cNvSpPr txBox="1">
          <a:spLocks noChangeArrowheads="1"/>
        </xdr:cNvSpPr>
      </xdr:nvSpPr>
      <xdr:spPr>
        <a:xfrm>
          <a:off x="12306300" y="8934450"/>
          <a:ext cx="5629275" cy="13049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例えば男子・女子の種目を１つのファイル（ブック）にまとめず、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加盟申込書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団体名）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男子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加盟申込書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団体名）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FF6600"/>
              </a:solidFill>
              <a:latin typeface="Meiryo UI"/>
              <a:ea typeface="Meiryo UI"/>
              <a:cs typeface="Meiryo UI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のように２つに分けてください。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U43"/>
  <sheetViews>
    <sheetView tabSelected="1" view="pageBreakPreview" zoomScaleSheetLayoutView="100" zoomScalePageLayoutView="0" workbookViewId="0" topLeftCell="A1">
      <selection activeCell="G6" sqref="G6:K6"/>
    </sheetView>
  </sheetViews>
  <sheetFormatPr defaultColWidth="9.00390625" defaultRowHeight="13.5"/>
  <cols>
    <col min="1" max="1" width="4.75390625" style="4" customWidth="1"/>
    <col min="2" max="2" width="13.375" style="4" customWidth="1"/>
    <col min="3" max="3" width="13.125" style="5" customWidth="1"/>
    <col min="4" max="4" width="12.75390625" style="5" customWidth="1"/>
    <col min="5" max="5" width="10.25390625" style="5" customWidth="1"/>
    <col min="6" max="6" width="10.625" style="5" customWidth="1"/>
    <col min="7" max="10" width="4.25390625" style="5" customWidth="1"/>
    <col min="11" max="11" width="12.375" style="5" customWidth="1"/>
    <col min="12" max="12" width="8.375" style="5" customWidth="1"/>
    <col min="13" max="13" width="30.25390625" style="16" customWidth="1"/>
    <col min="14" max="16" width="3.125" style="18" customWidth="1"/>
    <col min="17" max="17" width="17.625" style="4" customWidth="1"/>
    <col min="18" max="18" width="14.375" style="4" customWidth="1"/>
    <col min="19" max="23" width="9.00390625" style="4" customWidth="1"/>
    <col min="24" max="25" width="14.875" style="4" customWidth="1"/>
    <col min="26" max="26" width="7.25390625" style="4" customWidth="1"/>
    <col min="27" max="28" width="9.00390625" style="4" customWidth="1"/>
    <col min="29" max="29" width="7.25390625" style="4" customWidth="1"/>
    <col min="30" max="30" width="11.75390625" style="4" customWidth="1"/>
    <col min="31" max="31" width="8.625" style="4" customWidth="1"/>
    <col min="32" max="32" width="7.25390625" style="4" customWidth="1"/>
    <col min="33" max="33" width="3.50390625" style="4" customWidth="1"/>
    <col min="34" max="16384" width="9.00390625" style="4" customWidth="1"/>
  </cols>
  <sheetData>
    <row r="1" spans="2:47" s="7" customFormat="1" ht="29.25" customHeight="1">
      <c r="B1" s="8" t="s">
        <v>46</v>
      </c>
      <c r="C1" s="76" t="s">
        <v>6</v>
      </c>
      <c r="D1" s="76"/>
      <c r="E1" s="32">
        <f>IF(S3=0,"",(CHOOSE(S3,"男子","女子","混成")))</f>
      </c>
      <c r="F1" s="71" t="s">
        <v>45</v>
      </c>
      <c r="G1" s="70"/>
      <c r="H1" s="70"/>
      <c r="I1" s="9"/>
      <c r="J1" s="9"/>
      <c r="K1" s="9"/>
      <c r="L1" s="9"/>
      <c r="M1" s="10"/>
      <c r="N1" s="11"/>
      <c r="O1" s="11"/>
      <c r="P1" s="11"/>
      <c r="Q1" s="9"/>
      <c r="R1" s="30" t="str">
        <f>TEXT(VALUE(LEFT(B1,4))+1,"0")&amp;"/4/1"</f>
        <v>2022/4/1</v>
      </c>
      <c r="S1" s="9">
        <f ca="1">YEAR(TODAY())-1965</f>
        <v>56</v>
      </c>
      <c r="T1" s="9"/>
      <c r="U1" s="9"/>
      <c r="V1" s="9"/>
      <c r="W1" s="9"/>
      <c r="X1" s="9"/>
      <c r="Y1" s="9"/>
      <c r="Z1" s="9"/>
      <c r="AA1" s="9"/>
      <c r="AB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ht="14.25" customHeight="1">
      <c r="B2" s="9"/>
      <c r="C2" s="9"/>
      <c r="D2" s="12" t="s">
        <v>2</v>
      </c>
      <c r="E2" s="13" t="s">
        <v>48</v>
      </c>
      <c r="F2" s="14"/>
      <c r="G2" s="14" t="s">
        <v>3</v>
      </c>
      <c r="H2" s="14"/>
      <c r="I2" s="14" t="s">
        <v>4</v>
      </c>
      <c r="J2" s="14"/>
      <c r="K2" s="15" t="s">
        <v>7</v>
      </c>
      <c r="L2" s="31"/>
      <c r="N2" s="17"/>
      <c r="S2" s="9"/>
      <c r="T2" s="9"/>
      <c r="U2" s="9"/>
      <c r="V2" s="9"/>
      <c r="W2" s="9"/>
      <c r="X2" s="9"/>
      <c r="Y2" s="9"/>
      <c r="Z2" s="9"/>
      <c r="AA2" s="9"/>
      <c r="AB2" s="9" t="s">
        <v>30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20" s="19" customFormat="1" ht="77.25" customHeight="1">
      <c r="B3" s="1" t="s">
        <v>10</v>
      </c>
      <c r="C3" s="81"/>
      <c r="D3" s="82"/>
      <c r="E3" s="83"/>
      <c r="F3" s="20" t="s">
        <v>11</v>
      </c>
      <c r="G3" s="21"/>
      <c r="M3" s="2"/>
      <c r="N3" s="3"/>
      <c r="O3" s="22"/>
      <c r="P3" s="22"/>
      <c r="S3" s="19">
        <v>0</v>
      </c>
      <c r="T3" s="19">
        <f>IF(S3=0,"",CHOOSE(S3,"男子","女子","混成"))</f>
      </c>
    </row>
    <row r="4" spans="2:18" s="19" customFormat="1" ht="23.25" customHeight="1">
      <c r="B4" s="1" t="s">
        <v>12</v>
      </c>
      <c r="C4" s="84"/>
      <c r="D4" s="85"/>
      <c r="E4" s="86"/>
      <c r="F4" s="6" t="s">
        <v>0</v>
      </c>
      <c r="G4" s="98"/>
      <c r="H4" s="99"/>
      <c r="I4" s="99"/>
      <c r="J4" s="99"/>
      <c r="K4" s="100"/>
      <c r="L4" s="21"/>
      <c r="M4" s="3"/>
      <c r="N4" s="3"/>
      <c r="O4" s="22"/>
      <c r="P4" s="22"/>
      <c r="R4" s="23"/>
    </row>
    <row r="5" spans="2:18" s="19" customFormat="1" ht="16.5" customHeight="1">
      <c r="B5" s="77" t="s">
        <v>13</v>
      </c>
      <c r="C5" s="87" t="s">
        <v>30</v>
      </c>
      <c r="D5" s="88"/>
      <c r="E5" s="89"/>
      <c r="F5" s="6" t="s">
        <v>1</v>
      </c>
      <c r="G5" s="98"/>
      <c r="H5" s="99"/>
      <c r="I5" s="99"/>
      <c r="J5" s="99"/>
      <c r="K5" s="100"/>
      <c r="L5" s="21"/>
      <c r="M5" s="3"/>
      <c r="N5" s="3"/>
      <c r="O5" s="22"/>
      <c r="P5" s="22"/>
      <c r="R5" s="23"/>
    </row>
    <row r="6" spans="2:33" s="19" customFormat="1" ht="25.5" customHeight="1" thickBot="1">
      <c r="B6" s="77"/>
      <c r="C6" s="84"/>
      <c r="D6" s="85"/>
      <c r="E6" s="86"/>
      <c r="F6" s="6" t="s">
        <v>14</v>
      </c>
      <c r="G6" s="101"/>
      <c r="H6" s="102"/>
      <c r="I6" s="102"/>
      <c r="J6" s="102"/>
      <c r="K6" s="103"/>
      <c r="L6" s="43"/>
      <c r="M6" s="104" t="s">
        <v>40</v>
      </c>
      <c r="N6" s="104"/>
      <c r="O6" s="104"/>
      <c r="P6" s="104"/>
      <c r="R6" s="23"/>
      <c r="Z6" s="72" t="s">
        <v>29</v>
      </c>
      <c r="AA6" s="73"/>
      <c r="AB6" s="40" t="s">
        <v>26</v>
      </c>
      <c r="AC6" s="39" t="s">
        <v>27</v>
      </c>
      <c r="AD6" s="33" t="s">
        <v>28</v>
      </c>
      <c r="AG6" s="19" t="s">
        <v>37</v>
      </c>
    </row>
    <row r="7" spans="2:30" ht="31.5" customHeight="1">
      <c r="B7" s="5" t="s">
        <v>33</v>
      </c>
      <c r="R7" s="48" t="s">
        <v>32</v>
      </c>
      <c r="S7" s="49"/>
      <c r="T7" s="40" t="s">
        <v>34</v>
      </c>
      <c r="U7" s="56" t="s">
        <v>35</v>
      </c>
      <c r="V7" s="51" t="s">
        <v>26</v>
      </c>
      <c r="W7" s="52" t="s">
        <v>27</v>
      </c>
      <c r="Z7" s="41" t="s">
        <v>22</v>
      </c>
      <c r="AA7" s="61" t="s">
        <v>23</v>
      </c>
      <c r="AB7" s="62">
        <v>4000</v>
      </c>
      <c r="AC7" s="63">
        <v>3000</v>
      </c>
      <c r="AD7" s="61">
        <v>0</v>
      </c>
    </row>
    <row r="8" spans="2:30" ht="24" customHeight="1" thickBot="1">
      <c r="B8" s="59" t="s">
        <v>32</v>
      </c>
      <c r="C8" s="57">
        <f>(IF(COUNTA(B13:B60)=0,"",COUNTA(B13:B60)))</f>
      </c>
      <c r="D8" s="44" t="s">
        <v>31</v>
      </c>
      <c r="E8" s="25">
        <f>IF(R8=0,"",IF(S8=2,T8,IF(S9=1,V8,W8)))</f>
      </c>
      <c r="F8" s="58" t="s">
        <v>36</v>
      </c>
      <c r="R8" s="46">
        <f>COUNTA(B13:B60)</f>
        <v>0</v>
      </c>
      <c r="S8" s="4">
        <v>0</v>
      </c>
      <c r="T8" s="50">
        <f>IF((S8=2)*(S9=1),AB9*R8,IF((S8=2)*(S9=2),AC9*R8,""))</f>
      </c>
      <c r="U8" s="53"/>
      <c r="V8" s="54">
        <f>IF((S8=1)*(S9=1),V11*1,IF((S8=1)*(S9=2),W11*1,""))</f>
      </c>
      <c r="W8" s="55">
        <f>IF((S8=1)*(S9=1),V11*1,IF((S8=1)*(S9=2),W11*1,""))</f>
      </c>
      <c r="Z8" s="42"/>
      <c r="AA8" s="60" t="s">
        <v>39</v>
      </c>
      <c r="AB8" s="64">
        <v>600</v>
      </c>
      <c r="AC8" s="65">
        <v>200</v>
      </c>
      <c r="AD8" s="66">
        <v>0</v>
      </c>
    </row>
    <row r="9" spans="4:30" ht="21" customHeight="1">
      <c r="D9" s="45" t="s">
        <v>38</v>
      </c>
      <c r="R9" s="47"/>
      <c r="S9" s="4">
        <v>0</v>
      </c>
      <c r="T9" s="47"/>
      <c r="V9" s="4">
        <f>IF((S8=1)*(S9=1),AB9*R8,IF((S8=1)*(S9=2),AC9*R8,""))</f>
      </c>
      <c r="W9" s="4">
        <f>IF((S8=1)*(S9=1),AB9*R8,IF((S8=1)*(S9=2),AC9*R8,""))</f>
      </c>
      <c r="Z9" s="34" t="s">
        <v>24</v>
      </c>
      <c r="AA9" s="61" t="s">
        <v>25</v>
      </c>
      <c r="AB9" s="62">
        <v>1500</v>
      </c>
      <c r="AC9" s="67">
        <v>800</v>
      </c>
      <c r="AD9" s="61">
        <v>0</v>
      </c>
    </row>
    <row r="10" spans="2:18" ht="15.75" customHeight="1" hidden="1">
      <c r="B10" s="19" t="s">
        <v>5</v>
      </c>
      <c r="R10" s="24"/>
    </row>
    <row r="11" spans="1:23" s="5" customFormat="1" ht="13.5" customHeight="1">
      <c r="A11" s="90"/>
      <c r="B11" s="78" t="s">
        <v>15</v>
      </c>
      <c r="C11" s="78" t="s">
        <v>16</v>
      </c>
      <c r="D11" s="78" t="s">
        <v>19</v>
      </c>
      <c r="E11" s="78" t="s">
        <v>20</v>
      </c>
      <c r="F11" s="77" t="s">
        <v>17</v>
      </c>
      <c r="G11" s="90" t="s">
        <v>9</v>
      </c>
      <c r="H11" s="90"/>
      <c r="I11" s="90"/>
      <c r="J11" s="90"/>
      <c r="K11" s="91" t="s">
        <v>47</v>
      </c>
      <c r="L11" s="90" t="s">
        <v>21</v>
      </c>
      <c r="M11" s="68" t="s">
        <v>42</v>
      </c>
      <c r="N11" s="92" t="s">
        <v>8</v>
      </c>
      <c r="O11" s="93"/>
      <c r="P11" s="94"/>
      <c r="Q11" s="79" t="s">
        <v>41</v>
      </c>
      <c r="R11" s="25"/>
      <c r="V11" s="5">
        <f>IF(R8&lt;&gt;"",IF(R8&lt;6,AB7,(R8-5)*AB8+AB7),0)</f>
        <v>4000</v>
      </c>
      <c r="W11" s="5">
        <f>IF(R8&lt;&gt;"",IF(R8&lt;6,AC7,(R8-5)*AC8+AC7),0)</f>
        <v>3000</v>
      </c>
    </row>
    <row r="12" spans="1:18" s="5" customFormat="1" ht="22.5" customHeight="1">
      <c r="A12" s="90"/>
      <c r="B12" s="78"/>
      <c r="C12" s="78"/>
      <c r="D12" s="78"/>
      <c r="E12" s="78"/>
      <c r="F12" s="77"/>
      <c r="G12" s="106" t="s">
        <v>44</v>
      </c>
      <c r="H12" s="107"/>
      <c r="I12" s="107"/>
      <c r="J12" s="107"/>
      <c r="K12" s="91"/>
      <c r="L12" s="90"/>
      <c r="M12" s="69" t="s">
        <v>43</v>
      </c>
      <c r="N12" s="95"/>
      <c r="O12" s="96"/>
      <c r="P12" s="97"/>
      <c r="Q12" s="80"/>
      <c r="R12" s="25"/>
    </row>
    <row r="13" spans="1:35" s="19" customFormat="1" ht="27" customHeight="1">
      <c r="A13" s="1">
        <v>1</v>
      </c>
      <c r="B13" s="1"/>
      <c r="C13" s="1"/>
      <c r="D13" s="1">
        <f>PHONETIC(B13)</f>
      </c>
      <c r="E13" s="1">
        <f>PHONETIC(C13)</f>
      </c>
      <c r="F13" s="1"/>
      <c r="G13" s="108"/>
      <c r="H13" s="77"/>
      <c r="I13" s="77"/>
      <c r="J13" s="77"/>
      <c r="K13" s="26">
        <f aca="true" t="shared" si="0" ref="K13:K19">IF(G13="","",DATEDIF(G13,$R$1,"Y"))</f>
      </c>
      <c r="L13" s="26"/>
      <c r="M13" s="27"/>
      <c r="N13" s="105"/>
      <c r="O13" s="105"/>
      <c r="P13" s="105"/>
      <c r="Q13" s="28"/>
      <c r="AC13" s="9"/>
      <c r="AD13" s="9"/>
      <c r="AE13" s="9"/>
      <c r="AF13" s="9"/>
      <c r="AG13" s="9"/>
      <c r="AH13" s="9"/>
      <c r="AI13" s="9"/>
    </row>
    <row r="14" spans="1:35" s="19" customFormat="1" ht="27" customHeight="1">
      <c r="A14" s="1">
        <v>2</v>
      </c>
      <c r="B14" s="1"/>
      <c r="C14" s="1"/>
      <c r="D14" s="1">
        <f aca="true" t="shared" si="1" ref="D14:D32">PHONETIC(B14)</f>
      </c>
      <c r="E14" s="1">
        <f aca="true" t="shared" si="2" ref="E14:E32">PHONETIC(C14)</f>
      </c>
      <c r="F14" s="1"/>
      <c r="G14" s="108"/>
      <c r="H14" s="77"/>
      <c r="I14" s="77"/>
      <c r="J14" s="77"/>
      <c r="K14" s="26">
        <f t="shared" si="0"/>
      </c>
      <c r="L14" s="26"/>
      <c r="M14" s="27"/>
      <c r="N14" s="105"/>
      <c r="O14" s="105"/>
      <c r="P14" s="105"/>
      <c r="Q14" s="28"/>
      <c r="R14" s="29"/>
      <c r="AH14" s="9"/>
      <c r="AI14" s="9"/>
    </row>
    <row r="15" spans="1:18" s="19" customFormat="1" ht="27" customHeight="1">
      <c r="A15" s="1">
        <v>3</v>
      </c>
      <c r="B15" s="1"/>
      <c r="C15" s="1"/>
      <c r="D15" s="1">
        <f t="shared" si="1"/>
      </c>
      <c r="E15" s="1">
        <f t="shared" si="2"/>
      </c>
      <c r="F15" s="1"/>
      <c r="G15" s="108"/>
      <c r="H15" s="77"/>
      <c r="I15" s="77"/>
      <c r="J15" s="77"/>
      <c r="K15" s="26">
        <f t="shared" si="0"/>
      </c>
      <c r="L15" s="26"/>
      <c r="M15" s="27"/>
      <c r="N15" s="105"/>
      <c r="O15" s="105"/>
      <c r="P15" s="105"/>
      <c r="Q15" s="28"/>
      <c r="R15" s="24"/>
    </row>
    <row r="16" spans="1:18" s="19" customFormat="1" ht="27" customHeight="1">
      <c r="A16" s="1">
        <v>4</v>
      </c>
      <c r="B16" s="1"/>
      <c r="C16" s="1"/>
      <c r="D16" s="1">
        <f t="shared" si="1"/>
      </c>
      <c r="E16" s="1">
        <f t="shared" si="2"/>
      </c>
      <c r="F16" s="1"/>
      <c r="G16" s="108"/>
      <c r="H16" s="77"/>
      <c r="I16" s="77"/>
      <c r="J16" s="77"/>
      <c r="K16" s="26">
        <f t="shared" si="0"/>
      </c>
      <c r="L16" s="26"/>
      <c r="M16" s="27"/>
      <c r="N16" s="105"/>
      <c r="O16" s="105"/>
      <c r="P16" s="105"/>
      <c r="Q16" s="28"/>
      <c r="R16" s="29"/>
    </row>
    <row r="17" spans="1:18" s="19" customFormat="1" ht="27" customHeight="1">
      <c r="A17" s="1">
        <v>5</v>
      </c>
      <c r="B17" s="1"/>
      <c r="C17" s="1"/>
      <c r="D17" s="1">
        <f t="shared" si="1"/>
      </c>
      <c r="E17" s="1">
        <f t="shared" si="2"/>
      </c>
      <c r="F17" s="1"/>
      <c r="G17" s="77"/>
      <c r="H17" s="77"/>
      <c r="I17" s="77"/>
      <c r="J17" s="77"/>
      <c r="K17" s="26">
        <f t="shared" si="0"/>
      </c>
      <c r="L17" s="26"/>
      <c r="M17" s="27"/>
      <c r="N17" s="109"/>
      <c r="O17" s="109"/>
      <c r="P17" s="109"/>
      <c r="Q17" s="28"/>
      <c r="R17" s="29"/>
    </row>
    <row r="18" spans="1:28" s="19" customFormat="1" ht="27" customHeight="1">
      <c r="A18" s="1">
        <v>6</v>
      </c>
      <c r="B18" s="1"/>
      <c r="C18" s="1"/>
      <c r="D18" s="1">
        <f t="shared" si="1"/>
      </c>
      <c r="E18" s="1">
        <f t="shared" si="2"/>
      </c>
      <c r="F18" s="1"/>
      <c r="G18" s="108"/>
      <c r="H18" s="77"/>
      <c r="I18" s="77"/>
      <c r="J18" s="77"/>
      <c r="K18" s="26">
        <f t="shared" si="0"/>
      </c>
      <c r="L18" s="26"/>
      <c r="M18" s="27"/>
      <c r="N18" s="105"/>
      <c r="O18" s="105"/>
      <c r="P18" s="105"/>
      <c r="Q18" s="28"/>
      <c r="R18" s="29"/>
      <c r="AA18" s="74"/>
      <c r="AB18" s="74"/>
    </row>
    <row r="19" spans="1:35" s="19" customFormat="1" ht="27" customHeight="1">
      <c r="A19" s="1">
        <v>7</v>
      </c>
      <c r="B19" s="1"/>
      <c r="C19" s="1"/>
      <c r="D19" s="1">
        <f t="shared" si="1"/>
      </c>
      <c r="E19" s="1">
        <f t="shared" si="2"/>
      </c>
      <c r="F19" s="1"/>
      <c r="G19" s="77"/>
      <c r="H19" s="77"/>
      <c r="I19" s="77"/>
      <c r="J19" s="77"/>
      <c r="K19" s="26">
        <f t="shared" si="0"/>
      </c>
      <c r="L19" s="26"/>
      <c r="M19" s="27"/>
      <c r="N19" s="105"/>
      <c r="O19" s="105"/>
      <c r="P19" s="105"/>
      <c r="Q19" s="28"/>
      <c r="R19" s="29"/>
      <c r="AA19" s="75"/>
      <c r="AB19" s="35"/>
      <c r="AC19" s="4"/>
      <c r="AD19" s="4"/>
      <c r="AE19" s="4"/>
      <c r="AF19" s="4"/>
      <c r="AG19" s="4"/>
      <c r="AH19" s="4"/>
      <c r="AI19" s="4"/>
    </row>
    <row r="20" spans="1:31" s="19" customFormat="1" ht="27" customHeight="1">
      <c r="A20" s="1">
        <v>8</v>
      </c>
      <c r="B20" s="1"/>
      <c r="C20" s="1"/>
      <c r="D20" s="1">
        <f t="shared" si="1"/>
      </c>
      <c r="E20" s="1"/>
      <c r="F20" s="1"/>
      <c r="G20" s="108"/>
      <c r="H20" s="77"/>
      <c r="I20" s="77"/>
      <c r="J20" s="77"/>
      <c r="K20" s="26">
        <f aca="true" t="shared" si="3" ref="K20:K39">IF(G20="","",DATEDIF(G20,$R$1,"Y"))</f>
      </c>
      <c r="L20" s="26"/>
      <c r="M20" s="27"/>
      <c r="N20" s="105"/>
      <c r="O20" s="105"/>
      <c r="P20" s="105"/>
      <c r="Q20" s="28"/>
      <c r="AA20" s="75"/>
      <c r="AB20" s="38"/>
      <c r="AC20" s="37"/>
      <c r="AD20" s="37"/>
      <c r="AE20" s="37"/>
    </row>
    <row r="21" spans="1:31" s="19" customFormat="1" ht="27" customHeight="1">
      <c r="A21" s="1">
        <v>9</v>
      </c>
      <c r="B21" s="1"/>
      <c r="C21" s="1"/>
      <c r="D21" s="1">
        <f t="shared" si="1"/>
      </c>
      <c r="E21" s="1"/>
      <c r="F21" s="1"/>
      <c r="G21" s="108"/>
      <c r="H21" s="77"/>
      <c r="I21" s="77"/>
      <c r="J21" s="77"/>
      <c r="K21" s="26">
        <f t="shared" si="3"/>
      </c>
      <c r="L21" s="26"/>
      <c r="M21" s="27"/>
      <c r="N21" s="105"/>
      <c r="O21" s="105"/>
      <c r="P21" s="105"/>
      <c r="Q21" s="28"/>
      <c r="AA21" s="35"/>
      <c r="AB21" s="35"/>
      <c r="AC21" s="36"/>
      <c r="AD21" s="37"/>
      <c r="AE21" s="37"/>
    </row>
    <row r="22" spans="1:17" s="19" customFormat="1" ht="27" customHeight="1">
      <c r="A22" s="1">
        <v>10</v>
      </c>
      <c r="B22" s="1"/>
      <c r="C22" s="1"/>
      <c r="D22" s="1">
        <f t="shared" si="1"/>
      </c>
      <c r="E22" s="1"/>
      <c r="F22" s="1"/>
      <c r="G22" s="108"/>
      <c r="H22" s="77"/>
      <c r="I22" s="77"/>
      <c r="J22" s="77"/>
      <c r="K22" s="26">
        <f t="shared" si="3"/>
      </c>
      <c r="L22" s="26"/>
      <c r="M22" s="27"/>
      <c r="N22" s="105"/>
      <c r="O22" s="105"/>
      <c r="P22" s="105"/>
      <c r="Q22" s="28"/>
    </row>
    <row r="23" spans="1:17" s="19" customFormat="1" ht="27" customHeight="1">
      <c r="A23" s="1">
        <v>11</v>
      </c>
      <c r="B23" s="1"/>
      <c r="C23" s="1"/>
      <c r="D23" s="1">
        <f t="shared" si="1"/>
      </c>
      <c r="E23" s="1"/>
      <c r="F23" s="1"/>
      <c r="G23" s="108"/>
      <c r="H23" s="77"/>
      <c r="I23" s="77"/>
      <c r="J23" s="77"/>
      <c r="K23" s="26">
        <f t="shared" si="3"/>
      </c>
      <c r="L23" s="26"/>
      <c r="M23" s="27"/>
      <c r="N23" s="105"/>
      <c r="O23" s="105"/>
      <c r="P23" s="105"/>
      <c r="Q23" s="28"/>
    </row>
    <row r="24" spans="1:17" s="19" customFormat="1" ht="27" customHeight="1">
      <c r="A24" s="1">
        <v>12</v>
      </c>
      <c r="B24" s="1"/>
      <c r="C24" s="1"/>
      <c r="D24" s="1">
        <f t="shared" si="1"/>
      </c>
      <c r="E24" s="1">
        <f t="shared" si="2"/>
      </c>
      <c r="F24" s="1"/>
      <c r="G24" s="77"/>
      <c r="H24" s="77"/>
      <c r="I24" s="77"/>
      <c r="J24" s="77"/>
      <c r="K24" s="26">
        <f t="shared" si="3"/>
      </c>
      <c r="L24" s="26"/>
      <c r="M24" s="27"/>
      <c r="N24" s="105"/>
      <c r="O24" s="105"/>
      <c r="P24" s="105"/>
      <c r="Q24" s="28"/>
    </row>
    <row r="25" spans="1:17" s="19" customFormat="1" ht="27" customHeight="1">
      <c r="A25" s="1">
        <v>13</v>
      </c>
      <c r="B25" s="1"/>
      <c r="C25" s="1"/>
      <c r="D25" s="1">
        <f t="shared" si="1"/>
      </c>
      <c r="E25" s="1">
        <f t="shared" si="2"/>
      </c>
      <c r="F25" s="1"/>
      <c r="G25" s="77"/>
      <c r="H25" s="77"/>
      <c r="I25" s="77"/>
      <c r="J25" s="77"/>
      <c r="K25" s="26">
        <f t="shared" si="3"/>
      </c>
      <c r="L25" s="26"/>
      <c r="M25" s="27"/>
      <c r="N25" s="105"/>
      <c r="O25" s="105"/>
      <c r="P25" s="105"/>
      <c r="Q25" s="28"/>
    </row>
    <row r="26" spans="1:17" s="19" customFormat="1" ht="27" customHeight="1">
      <c r="A26" s="1">
        <v>14</v>
      </c>
      <c r="B26" s="1"/>
      <c r="C26" s="1"/>
      <c r="D26" s="1">
        <f t="shared" si="1"/>
      </c>
      <c r="E26" s="1">
        <f t="shared" si="2"/>
      </c>
      <c r="F26" s="1"/>
      <c r="G26" s="77"/>
      <c r="H26" s="77"/>
      <c r="I26" s="77"/>
      <c r="J26" s="77"/>
      <c r="K26" s="26">
        <f t="shared" si="3"/>
      </c>
      <c r="L26" s="26"/>
      <c r="M26" s="27"/>
      <c r="N26" s="105"/>
      <c r="O26" s="105"/>
      <c r="P26" s="105"/>
      <c r="Q26" s="28"/>
    </row>
    <row r="27" spans="1:17" s="19" customFormat="1" ht="27" customHeight="1">
      <c r="A27" s="1">
        <v>15</v>
      </c>
      <c r="B27" s="1"/>
      <c r="C27" s="1"/>
      <c r="D27" s="1">
        <f t="shared" si="1"/>
      </c>
      <c r="E27" s="1">
        <f t="shared" si="2"/>
      </c>
      <c r="F27" s="1"/>
      <c r="G27" s="77"/>
      <c r="H27" s="77"/>
      <c r="I27" s="77"/>
      <c r="J27" s="77"/>
      <c r="K27" s="26">
        <f t="shared" si="3"/>
      </c>
      <c r="L27" s="26"/>
      <c r="M27" s="27"/>
      <c r="N27" s="105"/>
      <c r="O27" s="105"/>
      <c r="P27" s="105"/>
      <c r="Q27" s="28"/>
    </row>
    <row r="28" spans="1:17" s="19" customFormat="1" ht="27" customHeight="1" hidden="1">
      <c r="A28" s="1">
        <v>16</v>
      </c>
      <c r="B28" s="1"/>
      <c r="C28" s="1"/>
      <c r="D28" s="1">
        <f t="shared" si="1"/>
      </c>
      <c r="E28" s="1">
        <f t="shared" si="2"/>
      </c>
      <c r="F28" s="1"/>
      <c r="G28" s="77"/>
      <c r="H28" s="77"/>
      <c r="I28" s="77"/>
      <c r="J28" s="77"/>
      <c r="K28" s="26">
        <f t="shared" si="3"/>
      </c>
      <c r="L28" s="26"/>
      <c r="M28" s="27"/>
      <c r="N28" s="105"/>
      <c r="O28" s="105"/>
      <c r="P28" s="105"/>
      <c r="Q28" s="28"/>
    </row>
    <row r="29" spans="1:17" s="19" customFormat="1" ht="27" customHeight="1" hidden="1">
      <c r="A29" s="1">
        <v>17</v>
      </c>
      <c r="B29" s="1"/>
      <c r="C29" s="1"/>
      <c r="D29" s="1">
        <f t="shared" si="1"/>
      </c>
      <c r="E29" s="1">
        <f t="shared" si="2"/>
      </c>
      <c r="F29" s="1"/>
      <c r="G29" s="77"/>
      <c r="H29" s="77"/>
      <c r="I29" s="77"/>
      <c r="J29" s="77"/>
      <c r="K29" s="26">
        <f t="shared" si="3"/>
      </c>
      <c r="L29" s="26"/>
      <c r="M29" s="27"/>
      <c r="N29" s="105"/>
      <c r="O29" s="105"/>
      <c r="P29" s="105"/>
      <c r="Q29" s="28"/>
    </row>
    <row r="30" spans="1:17" s="19" customFormat="1" ht="27" customHeight="1" hidden="1">
      <c r="A30" s="1">
        <v>18</v>
      </c>
      <c r="B30" s="1"/>
      <c r="C30" s="1"/>
      <c r="D30" s="1">
        <f t="shared" si="1"/>
      </c>
      <c r="E30" s="1">
        <f t="shared" si="2"/>
      </c>
      <c r="F30" s="1"/>
      <c r="G30" s="77"/>
      <c r="H30" s="77"/>
      <c r="I30" s="77"/>
      <c r="J30" s="77"/>
      <c r="K30" s="26">
        <f t="shared" si="3"/>
      </c>
      <c r="L30" s="26"/>
      <c r="M30" s="27"/>
      <c r="N30" s="105"/>
      <c r="O30" s="105"/>
      <c r="P30" s="105"/>
      <c r="Q30" s="28"/>
    </row>
    <row r="31" spans="1:17" s="19" customFormat="1" ht="27" customHeight="1" hidden="1">
      <c r="A31" s="1">
        <v>19</v>
      </c>
      <c r="B31" s="1"/>
      <c r="C31" s="1"/>
      <c r="D31" s="1">
        <f t="shared" si="1"/>
      </c>
      <c r="E31" s="1">
        <f t="shared" si="2"/>
      </c>
      <c r="F31" s="1"/>
      <c r="G31" s="77"/>
      <c r="H31" s="77"/>
      <c r="I31" s="77"/>
      <c r="J31" s="77"/>
      <c r="K31" s="26">
        <f t="shared" si="3"/>
      </c>
      <c r="L31" s="26"/>
      <c r="M31" s="27"/>
      <c r="N31" s="105"/>
      <c r="O31" s="105"/>
      <c r="P31" s="105"/>
      <c r="Q31" s="28"/>
    </row>
    <row r="32" spans="1:17" s="19" customFormat="1" ht="27" customHeight="1" hidden="1">
      <c r="A32" s="1">
        <v>20</v>
      </c>
      <c r="B32" s="1"/>
      <c r="C32" s="1"/>
      <c r="D32" s="1">
        <f t="shared" si="1"/>
      </c>
      <c r="E32" s="1">
        <f t="shared" si="2"/>
      </c>
      <c r="F32" s="1"/>
      <c r="G32" s="108"/>
      <c r="H32" s="77"/>
      <c r="I32" s="77"/>
      <c r="J32" s="77"/>
      <c r="K32" s="26">
        <f t="shared" si="3"/>
      </c>
      <c r="L32" s="26"/>
      <c r="M32" s="27"/>
      <c r="N32" s="105"/>
      <c r="O32" s="105"/>
      <c r="P32" s="105"/>
      <c r="Q32" s="28"/>
    </row>
    <row r="33" spans="1:35" s="19" customFormat="1" ht="27" customHeight="1" hidden="1">
      <c r="A33" s="1">
        <v>21</v>
      </c>
      <c r="B33" s="1"/>
      <c r="C33" s="1"/>
      <c r="D33" s="1">
        <f>PHONETIC(B33)</f>
      </c>
      <c r="E33" s="1">
        <f>PHONETIC(C33)</f>
      </c>
      <c r="F33" s="1"/>
      <c r="G33" s="108"/>
      <c r="H33" s="77"/>
      <c r="I33" s="77"/>
      <c r="J33" s="77"/>
      <c r="K33" s="26">
        <f t="shared" si="3"/>
      </c>
      <c r="L33" s="26"/>
      <c r="M33" s="27"/>
      <c r="N33" s="105"/>
      <c r="O33" s="105"/>
      <c r="P33" s="105"/>
      <c r="Q33" s="28"/>
      <c r="AC33" s="9"/>
      <c r="AD33" s="9"/>
      <c r="AE33" s="9"/>
      <c r="AF33" s="9"/>
      <c r="AG33" s="9"/>
      <c r="AH33" s="9"/>
      <c r="AI33" s="9"/>
    </row>
    <row r="34" spans="1:35" s="19" customFormat="1" ht="27" customHeight="1" hidden="1">
      <c r="A34" s="1">
        <v>22</v>
      </c>
      <c r="B34" s="1"/>
      <c r="C34" s="1"/>
      <c r="D34" s="1">
        <f aca="true" t="shared" si="4" ref="D34:D42">PHONETIC(B34)</f>
      </c>
      <c r="E34" s="1">
        <f aca="true" t="shared" si="5" ref="E34:E39">PHONETIC(C34)</f>
      </c>
      <c r="F34" s="1"/>
      <c r="G34" s="108"/>
      <c r="H34" s="77"/>
      <c r="I34" s="77"/>
      <c r="J34" s="77"/>
      <c r="K34" s="26">
        <f t="shared" si="3"/>
      </c>
      <c r="L34" s="26"/>
      <c r="M34" s="27"/>
      <c r="N34" s="105"/>
      <c r="O34" s="105"/>
      <c r="P34" s="105"/>
      <c r="Q34" s="28"/>
      <c r="R34" s="29"/>
      <c r="AH34" s="9"/>
      <c r="AI34" s="9"/>
    </row>
    <row r="35" spans="1:18" s="19" customFormat="1" ht="27" customHeight="1" hidden="1">
      <c r="A35" s="1">
        <v>23</v>
      </c>
      <c r="B35" s="1"/>
      <c r="C35" s="1"/>
      <c r="D35" s="1">
        <f t="shared" si="4"/>
      </c>
      <c r="E35" s="1">
        <f t="shared" si="5"/>
      </c>
      <c r="F35" s="1"/>
      <c r="G35" s="108"/>
      <c r="H35" s="77"/>
      <c r="I35" s="77"/>
      <c r="J35" s="77"/>
      <c r="K35" s="26">
        <f t="shared" si="3"/>
      </c>
      <c r="L35" s="26"/>
      <c r="M35" s="27"/>
      <c r="N35" s="105"/>
      <c r="O35" s="105"/>
      <c r="P35" s="105"/>
      <c r="Q35" s="28"/>
      <c r="R35" s="24"/>
    </row>
    <row r="36" spans="1:18" s="19" customFormat="1" ht="27" customHeight="1" hidden="1">
      <c r="A36" s="1">
        <v>24</v>
      </c>
      <c r="B36" s="1"/>
      <c r="C36" s="1"/>
      <c r="D36" s="1">
        <f t="shared" si="4"/>
      </c>
      <c r="E36" s="1">
        <f t="shared" si="5"/>
      </c>
      <c r="F36" s="1"/>
      <c r="G36" s="108"/>
      <c r="H36" s="77"/>
      <c r="I36" s="77"/>
      <c r="J36" s="77"/>
      <c r="K36" s="26">
        <f t="shared" si="3"/>
      </c>
      <c r="L36" s="26"/>
      <c r="M36" s="27"/>
      <c r="N36" s="105"/>
      <c r="O36" s="105"/>
      <c r="P36" s="105"/>
      <c r="Q36" s="28"/>
      <c r="R36" s="29"/>
    </row>
    <row r="37" spans="1:18" s="19" customFormat="1" ht="27" customHeight="1" hidden="1">
      <c r="A37" s="1">
        <v>25</v>
      </c>
      <c r="B37" s="1"/>
      <c r="C37" s="1"/>
      <c r="D37" s="1">
        <f t="shared" si="4"/>
      </c>
      <c r="E37" s="1">
        <f t="shared" si="5"/>
      </c>
      <c r="F37" s="1"/>
      <c r="G37" s="77"/>
      <c r="H37" s="77"/>
      <c r="I37" s="77"/>
      <c r="J37" s="77"/>
      <c r="K37" s="26">
        <f t="shared" si="3"/>
      </c>
      <c r="L37" s="26"/>
      <c r="M37" s="27"/>
      <c r="N37" s="109"/>
      <c r="O37" s="109"/>
      <c r="P37" s="109"/>
      <c r="Q37" s="28"/>
      <c r="R37" s="29"/>
    </row>
    <row r="38" spans="1:28" s="19" customFormat="1" ht="27" customHeight="1" hidden="1">
      <c r="A38" s="1">
        <v>26</v>
      </c>
      <c r="B38" s="1"/>
      <c r="C38" s="1"/>
      <c r="D38" s="1">
        <f t="shared" si="4"/>
      </c>
      <c r="E38" s="1">
        <f t="shared" si="5"/>
      </c>
      <c r="F38" s="1"/>
      <c r="G38" s="108"/>
      <c r="H38" s="77"/>
      <c r="I38" s="77"/>
      <c r="J38" s="77"/>
      <c r="K38" s="26">
        <f t="shared" si="3"/>
      </c>
      <c r="L38" s="26"/>
      <c r="M38" s="27"/>
      <c r="N38" s="105"/>
      <c r="O38" s="105"/>
      <c r="P38" s="105"/>
      <c r="Q38" s="28"/>
      <c r="R38" s="29"/>
      <c r="AA38" s="74"/>
      <c r="AB38" s="74"/>
    </row>
    <row r="39" spans="1:35" s="19" customFormat="1" ht="27" customHeight="1" hidden="1">
      <c r="A39" s="1">
        <v>27</v>
      </c>
      <c r="B39" s="1"/>
      <c r="C39" s="1"/>
      <c r="D39" s="1">
        <f t="shared" si="4"/>
      </c>
      <c r="E39" s="1">
        <f t="shared" si="5"/>
      </c>
      <c r="F39" s="1"/>
      <c r="G39" s="77"/>
      <c r="H39" s="77"/>
      <c r="I39" s="77"/>
      <c r="J39" s="77"/>
      <c r="K39" s="26">
        <f t="shared" si="3"/>
      </c>
      <c r="L39" s="26"/>
      <c r="M39" s="27"/>
      <c r="N39" s="105"/>
      <c r="O39" s="105"/>
      <c r="P39" s="105"/>
      <c r="Q39" s="28"/>
      <c r="R39" s="29"/>
      <c r="AA39" s="75"/>
      <c r="AB39" s="35"/>
      <c r="AC39" s="4"/>
      <c r="AD39" s="4"/>
      <c r="AE39" s="4"/>
      <c r="AF39" s="4"/>
      <c r="AG39" s="4"/>
      <c r="AH39" s="4"/>
      <c r="AI39" s="4"/>
    </row>
    <row r="40" spans="1:31" s="19" customFormat="1" ht="27" customHeight="1" hidden="1">
      <c r="A40" s="1">
        <v>28</v>
      </c>
      <c r="B40" s="1"/>
      <c r="C40" s="1"/>
      <c r="D40" s="1">
        <f t="shared" si="4"/>
      </c>
      <c r="E40" s="1"/>
      <c r="F40" s="1"/>
      <c r="G40" s="108"/>
      <c r="H40" s="77"/>
      <c r="I40" s="77"/>
      <c r="J40" s="77"/>
      <c r="K40" s="26">
        <f>IF(G40="","",DATEDIF(G40,$R$1,"Y"))</f>
      </c>
      <c r="L40" s="26"/>
      <c r="M40" s="27"/>
      <c r="N40" s="105"/>
      <c r="O40" s="105"/>
      <c r="P40" s="105"/>
      <c r="Q40" s="28"/>
      <c r="AA40" s="75"/>
      <c r="AB40" s="38"/>
      <c r="AC40" s="37"/>
      <c r="AD40" s="37"/>
      <c r="AE40" s="37"/>
    </row>
    <row r="41" spans="1:31" s="19" customFormat="1" ht="27" customHeight="1" hidden="1">
      <c r="A41" s="1">
        <v>29</v>
      </c>
      <c r="B41" s="1"/>
      <c r="C41" s="1"/>
      <c r="D41" s="1">
        <f t="shared" si="4"/>
      </c>
      <c r="E41" s="1"/>
      <c r="F41" s="1"/>
      <c r="G41" s="108"/>
      <c r="H41" s="77"/>
      <c r="I41" s="77"/>
      <c r="J41" s="77"/>
      <c r="K41" s="26">
        <f>IF(G41="","",DATEDIF(G41,$R$1,"Y"))</f>
      </c>
      <c r="L41" s="26"/>
      <c r="M41" s="27"/>
      <c r="N41" s="105"/>
      <c r="O41" s="105"/>
      <c r="P41" s="105"/>
      <c r="Q41" s="28"/>
      <c r="AA41" s="35"/>
      <c r="AB41" s="35"/>
      <c r="AC41" s="36"/>
      <c r="AD41" s="37"/>
      <c r="AE41" s="37"/>
    </row>
    <row r="42" spans="1:17" s="19" customFormat="1" ht="27" customHeight="1" hidden="1">
      <c r="A42" s="1">
        <v>30</v>
      </c>
      <c r="B42" s="1"/>
      <c r="C42" s="1"/>
      <c r="D42" s="1">
        <f t="shared" si="4"/>
      </c>
      <c r="E42" s="1"/>
      <c r="F42" s="1"/>
      <c r="G42" s="108"/>
      <c r="H42" s="77"/>
      <c r="I42" s="77"/>
      <c r="J42" s="77"/>
      <c r="K42" s="26">
        <f>IF(G42="","",DATEDIF(G42,$R$1,"Y"))</f>
      </c>
      <c r="L42" s="26"/>
      <c r="M42" s="27"/>
      <c r="N42" s="105"/>
      <c r="O42" s="105"/>
      <c r="P42" s="105"/>
      <c r="Q42" s="28"/>
    </row>
    <row r="43" ht="15.75">
      <c r="A43" s="4" t="s">
        <v>18</v>
      </c>
    </row>
    <row r="44" ht="15.75"/>
    <row r="45" ht="15.75"/>
    <row r="47" ht="15.75"/>
    <row r="48" ht="15.75"/>
    <row r="49" ht="15.75"/>
    <row r="50" ht="15.75"/>
    <row r="51" ht="15.75"/>
  </sheetData>
  <sheetProtection/>
  <mergeCells count="87">
    <mergeCell ref="G41:J41"/>
    <mergeCell ref="N41:P41"/>
    <mergeCell ref="G42:J42"/>
    <mergeCell ref="N42:P42"/>
    <mergeCell ref="AA38:AB38"/>
    <mergeCell ref="G39:J39"/>
    <mergeCell ref="N39:P39"/>
    <mergeCell ref="AA39:AA40"/>
    <mergeCell ref="G40:J40"/>
    <mergeCell ref="N40:P40"/>
    <mergeCell ref="G36:J36"/>
    <mergeCell ref="N36:P36"/>
    <mergeCell ref="G37:J37"/>
    <mergeCell ref="N37:P37"/>
    <mergeCell ref="G38:J38"/>
    <mergeCell ref="N38:P38"/>
    <mergeCell ref="G33:J33"/>
    <mergeCell ref="N33:P33"/>
    <mergeCell ref="G34:J34"/>
    <mergeCell ref="N34:P34"/>
    <mergeCell ref="G35:J35"/>
    <mergeCell ref="N35:P35"/>
    <mergeCell ref="G30:J30"/>
    <mergeCell ref="G21:J21"/>
    <mergeCell ref="G22:J22"/>
    <mergeCell ref="G23:J23"/>
    <mergeCell ref="G24:J24"/>
    <mergeCell ref="G29:J29"/>
    <mergeCell ref="G17:J17"/>
    <mergeCell ref="G18:J18"/>
    <mergeCell ref="G19:J19"/>
    <mergeCell ref="G20:J20"/>
    <mergeCell ref="G32:J32"/>
    <mergeCell ref="G25:J25"/>
    <mergeCell ref="G26:J26"/>
    <mergeCell ref="G27:J27"/>
    <mergeCell ref="G28:J28"/>
    <mergeCell ref="G31:J31"/>
    <mergeCell ref="N23:P23"/>
    <mergeCell ref="N24:P24"/>
    <mergeCell ref="N31:P31"/>
    <mergeCell ref="N32:P32"/>
    <mergeCell ref="N25:P25"/>
    <mergeCell ref="N26:P26"/>
    <mergeCell ref="N27:P27"/>
    <mergeCell ref="N28:P28"/>
    <mergeCell ref="N29:P29"/>
    <mergeCell ref="N30:P30"/>
    <mergeCell ref="N17:P17"/>
    <mergeCell ref="N18:P18"/>
    <mergeCell ref="N19:P19"/>
    <mergeCell ref="N20:P20"/>
    <mergeCell ref="N21:P21"/>
    <mergeCell ref="N22:P22"/>
    <mergeCell ref="N13:P13"/>
    <mergeCell ref="N14:P14"/>
    <mergeCell ref="G12:J12"/>
    <mergeCell ref="L11:L12"/>
    <mergeCell ref="N15:P15"/>
    <mergeCell ref="N16:P16"/>
    <mergeCell ref="G13:J13"/>
    <mergeCell ref="G14:J14"/>
    <mergeCell ref="G15:J15"/>
    <mergeCell ref="G16:J16"/>
    <mergeCell ref="N11:P12"/>
    <mergeCell ref="G4:K4"/>
    <mergeCell ref="G5:K5"/>
    <mergeCell ref="G6:K6"/>
    <mergeCell ref="F11:F12"/>
    <mergeCell ref="G11:J11"/>
    <mergeCell ref="M6:P6"/>
    <mergeCell ref="C3:E3"/>
    <mergeCell ref="C4:E4"/>
    <mergeCell ref="C6:E6"/>
    <mergeCell ref="C5:E5"/>
    <mergeCell ref="A11:A12"/>
    <mergeCell ref="K11:K12"/>
    <mergeCell ref="Z6:AA6"/>
    <mergeCell ref="AA18:AB18"/>
    <mergeCell ref="AA19:AA20"/>
    <mergeCell ref="C1:D1"/>
    <mergeCell ref="B5:B6"/>
    <mergeCell ref="B11:B12"/>
    <mergeCell ref="C11:C12"/>
    <mergeCell ref="D11:D12"/>
    <mergeCell ref="E11:E12"/>
    <mergeCell ref="Q11:Q12"/>
  </mergeCells>
  <printOptions/>
  <pageMargins left="0.5905511811023623" right="0" top="0" bottom="0" header="0" footer="0"/>
  <pageSetup horizontalDpi="300" verticalDpi="300" orientation="landscape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2021-04-06T14:09:17Z</cp:lastPrinted>
  <dcterms:created xsi:type="dcterms:W3CDTF">2017-03-24T23:27:18Z</dcterms:created>
  <dcterms:modified xsi:type="dcterms:W3CDTF">2021-04-09T13:01:30Z</dcterms:modified>
  <cp:category/>
  <cp:version/>
  <cp:contentType/>
  <cp:contentStatus/>
</cp:coreProperties>
</file>